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<sst xmlns="http://schemas.openxmlformats.org/spreadsheetml/2006/main" count="119" uniqueCount="80">
  <si>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</si>
  <si>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</si>
  <si>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</si>
  <si>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</si>
  <si>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</si>
  <si>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</si>
  <si>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</si>
  <si>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</si>
  <si>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</si>
  <si>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</si>
  <si>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</si>
  <si>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</si>
  <si>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</si>
  <si>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</si>
  <si>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</si>
  <si>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</si>
  <si>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</si>
  <si>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</si>
  <si>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</si>
  <si>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</si>
  <si>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</si>
  <si>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</si>
  <si>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</si>
  <si>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</si>
  <si>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</si>
  <si>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</si>
  <si>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</si>
  <si>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</si>
  <si>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</si>
  <si>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</si>
  <si>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</si>
  <si>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</si>
  <si>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</si>
  <si>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</si>
  <si>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</si>
  <si>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</si>
  <si>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</si>
  <si>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</si>
  <si>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</si>
  <si>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</si>
  <si>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</si>
  <si>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</si>
  <si>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</si>
  <si>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</si>
  <si>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</si>
  <si>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</si>
  <si>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</si>
  <si>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</si>
  <si>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</si>
  <si>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</si>
  <si>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</si>
  <si>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</si>
  <si>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</si>
  <si>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</si>
  <si>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</si>
  <si>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</si>
  <si>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</si>
  <si>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</si>
  <si>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</si>
  <si>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</si>
  <si>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</si>
  <si>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</si>
  <si>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</si>
  <si>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</si>
  <si>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</si>
  <si>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</si>
  <si>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</si>
  <si>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</si>
  <si>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</si>
  <si>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</si>
  <si>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</si>
  <si>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</si>
  <si>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</si>
  <si>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</si>
  <si>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</si>
  <si>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станом на 09.02.2017</t>
  </si>
  <si>
    <r>
      <t xml:space="preserve">станом на 09.02.2017р.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</si>
  <si>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</si>
  <si>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09.02.2017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</si>
  <si>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09.02.2017р.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</si>
</sst>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05"/>
      <color indexed="8"/>
      <name val="Times New Roman"/>
      <family val="1"/>
    </font>
    <font>
      <sz val="5.85"/>
      <color indexed="8"/>
      <name val="Times New Roman"/>
      <family val="1"/>
    </font>
    <font>
      <sz val="8.2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5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8835874"/>
        <c:axId val="13978547"/>
      </c:lineChart>
      <c:catAx>
        <c:axId val="388358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 val="autoZero"/>
        <c:auto val="0"/>
        <c:lblOffset val="100"/>
        <c:tickLblSkip val="1"/>
        <c:noMultiLvlLbl val="0"/>
      </c:catAx>
      <c:valAx>
        <c:axId val="139785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358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8698060"/>
        <c:axId val="58520493"/>
      </c:lineChart>
      <c:catAx>
        <c:axId val="586980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 val="autoZero"/>
        <c:auto val="0"/>
        <c:lblOffset val="100"/>
        <c:tickLblSkip val="1"/>
        <c:noMultiLvlLbl val="0"/>
      </c:catAx>
      <c:valAx>
        <c:axId val="585204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9806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09.02.2017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6922390"/>
        <c:axId val="42539463"/>
      </c:bar3D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2239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7310848"/>
        <c:axId val="23144449"/>
      </c:bar3D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 val="autoZero"/>
        <c:auto val="1"/>
        <c:lblOffset val="100"/>
        <c:tickLblSkip val="1"/>
        <c:noMultiLvlLbl val="0"/>
      </c:catAx>
      <c:valAx>
        <c:axId val="23144449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10848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125 313,2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-79 438,6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- 78 708,9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0">
        <row r="9">
          <cell r="E9">
            <v>102200</v>
          </cell>
          <cell r="F9">
            <v>62000.4</v>
          </cell>
        </row>
        <row r="26">
          <cell r="E26">
            <v>27655</v>
          </cell>
          <cell r="F26">
            <v>13373.49</v>
          </cell>
        </row>
      </sheetData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71</v>
      </c>
      <c r="Q1" s="113"/>
      <c r="R1" s="113"/>
      <c r="S1" s="113"/>
      <c r="T1" s="113"/>
      <c r="U1" s="114"/>
    </row>
    <row r="2" spans="1:21" ht="15" thickBot="1">
      <c r="A2" s="115" t="s">
        <v>65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66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1" t="s">
        <v>47</v>
      </c>
      <c r="T3" s="122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3">
        <v>0</v>
      </c>
      <c r="T4" s="124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5">
        <v>0</v>
      </c>
      <c r="T5" s="126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7">
        <v>0</v>
      </c>
      <c r="T7" s="128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5">
        <v>0</v>
      </c>
      <c r="T10" s="126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5">
        <v>0</v>
      </c>
      <c r="T11" s="126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5">
        <v>0</v>
      </c>
      <c r="T12" s="126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5">
        <v>0</v>
      </c>
      <c r="T13" s="126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5">
        <v>0</v>
      </c>
      <c r="T14" s="126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5">
        <v>1</v>
      </c>
      <c r="T15" s="126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5">
        <v>0</v>
      </c>
      <c r="T16" s="126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5">
        <v>0</v>
      </c>
      <c r="T17" s="126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5">
        <v>0</v>
      </c>
      <c r="T18" s="126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5">
        <v>0</v>
      </c>
      <c r="T19" s="126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5">
        <v>0</v>
      </c>
      <c r="T20" s="126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5">
        <v>0</v>
      </c>
      <c r="T21" s="126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5">
        <v>0</v>
      </c>
      <c r="T22" s="126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1">
        <f>SUM(S4:S22)</f>
        <v>1</v>
      </c>
      <c r="T23" s="132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9" t="s">
        <v>33</v>
      </c>
      <c r="Q26" s="129"/>
      <c r="R26" s="129"/>
      <c r="S26" s="12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3" t="s">
        <v>29</v>
      </c>
      <c r="Q27" s="133"/>
      <c r="R27" s="133"/>
      <c r="S27" s="13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4">
        <v>42767</v>
      </c>
      <c r="Q28" s="137">
        <f>'[2]січень 17'!$D$94</f>
        <v>9505.30341</v>
      </c>
      <c r="R28" s="137"/>
      <c r="S28" s="13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5"/>
      <c r="Q29" s="137"/>
      <c r="R29" s="137"/>
      <c r="S29" s="13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8" t="s">
        <v>45</v>
      </c>
      <c r="R31" s="13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0" t="s">
        <v>40</v>
      </c>
      <c r="R32" s="14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9" t="s">
        <v>30</v>
      </c>
      <c r="Q36" s="129"/>
      <c r="R36" s="129"/>
      <c r="S36" s="12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0" t="s">
        <v>31</v>
      </c>
      <c r="Q37" s="130"/>
      <c r="R37" s="130"/>
      <c r="S37" s="130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4">
        <v>42767</v>
      </c>
      <c r="Q38" s="136">
        <f>104633628.96/1000</f>
        <v>104633.62895999999</v>
      </c>
      <c r="R38" s="136"/>
      <c r="S38" s="13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5"/>
      <c r="Q39" s="136"/>
      <c r="R39" s="136"/>
      <c r="S39" s="13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9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"/>
      <c r="P1" s="112" t="s">
        <v>72</v>
      </c>
      <c r="Q1" s="113"/>
      <c r="R1" s="113"/>
      <c r="S1" s="113"/>
      <c r="T1" s="113"/>
      <c r="U1" s="114"/>
    </row>
    <row r="2" spans="1:21" ht="15" thickBot="1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"/>
      <c r="P2" s="118" t="s">
        <v>76</v>
      </c>
      <c r="Q2" s="119"/>
      <c r="R2" s="119"/>
      <c r="S2" s="119"/>
      <c r="T2" s="119"/>
      <c r="U2" s="120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1" t="s">
        <v>47</v>
      </c>
      <c r="T3" s="142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AVERAGE(L4:L9)</f>
        <v>4588.035</v>
      </c>
      <c r="P4" s="101">
        <v>9.8</v>
      </c>
      <c r="Q4" s="102">
        <v>0</v>
      </c>
      <c r="R4" s="103">
        <v>0</v>
      </c>
      <c r="S4" s="123">
        <v>0</v>
      </c>
      <c r="T4" s="124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4588</v>
      </c>
      <c r="P5" s="75">
        <v>0</v>
      </c>
      <c r="Q5" s="69">
        <v>0</v>
      </c>
      <c r="R5" s="76">
        <v>0</v>
      </c>
      <c r="S5" s="125">
        <v>0</v>
      </c>
      <c r="T5" s="126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4588</v>
      </c>
      <c r="P6" s="77">
        <v>0</v>
      </c>
      <c r="Q6" s="78">
        <v>0</v>
      </c>
      <c r="R6" s="79">
        <v>0</v>
      </c>
      <c r="S6" s="127">
        <v>0</v>
      </c>
      <c r="T6" s="128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4588</v>
      </c>
      <c r="P7" s="77">
        <v>0</v>
      </c>
      <c r="Q7" s="78">
        <v>0</v>
      </c>
      <c r="R7" s="79">
        <v>227.2</v>
      </c>
      <c r="S7" s="127">
        <v>1</v>
      </c>
      <c r="T7" s="128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4588</v>
      </c>
      <c r="P8" s="77">
        <v>0</v>
      </c>
      <c r="Q8" s="78">
        <v>0</v>
      </c>
      <c r="R8" s="76">
        <v>0</v>
      </c>
      <c r="S8" s="125">
        <v>0</v>
      </c>
      <c r="T8" s="126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434.20000000000016</v>
      </c>
      <c r="L9" s="69">
        <v>3516.3</v>
      </c>
      <c r="M9" s="69">
        <v>2800</v>
      </c>
      <c r="N9" s="3">
        <f t="shared" si="1"/>
        <v>1.2558214285714286</v>
      </c>
      <c r="O9" s="2">
        <v>4588</v>
      </c>
      <c r="P9" s="77">
        <v>0</v>
      </c>
      <c r="Q9" s="78">
        <v>0</v>
      </c>
      <c r="R9" s="76">
        <v>0</v>
      </c>
      <c r="S9" s="125">
        <v>0</v>
      </c>
      <c r="T9" s="126"/>
      <c r="U9" s="74">
        <f t="shared" si="2"/>
        <v>0</v>
      </c>
    </row>
    <row r="10" spans="1:21" ht="12.75">
      <c r="A10" s="10">
        <v>42775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3000</v>
      </c>
      <c r="N10" s="3">
        <f t="shared" si="1"/>
        <v>0</v>
      </c>
      <c r="O10" s="2">
        <v>4588</v>
      </c>
      <c r="P10" s="77"/>
      <c r="Q10" s="78"/>
      <c r="R10" s="76"/>
      <c r="S10" s="125"/>
      <c r="T10" s="126"/>
      <c r="U10" s="74">
        <f>P10+Q10+S10+R10+T10</f>
        <v>0</v>
      </c>
    </row>
    <row r="11" spans="1:21" ht="12.75">
      <c r="A11" s="10">
        <v>42776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3600</v>
      </c>
      <c r="N11" s="3">
        <f t="shared" si="1"/>
        <v>0</v>
      </c>
      <c r="O11" s="2">
        <v>4588</v>
      </c>
      <c r="P11" s="75"/>
      <c r="Q11" s="69"/>
      <c r="R11" s="76"/>
      <c r="S11" s="125"/>
      <c r="T11" s="126"/>
      <c r="U11" s="74">
        <f t="shared" si="2"/>
        <v>0</v>
      </c>
    </row>
    <row r="12" spans="1:21" ht="12.75">
      <c r="A12" s="10">
        <v>42779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3300</v>
      </c>
      <c r="N12" s="3">
        <f t="shared" si="1"/>
        <v>0</v>
      </c>
      <c r="O12" s="2">
        <v>4588</v>
      </c>
      <c r="P12" s="75"/>
      <c r="Q12" s="69"/>
      <c r="R12" s="76"/>
      <c r="S12" s="125"/>
      <c r="T12" s="126"/>
      <c r="U12" s="74">
        <f t="shared" si="2"/>
        <v>0</v>
      </c>
    </row>
    <row r="13" spans="1:21" ht="12.75">
      <c r="A13" s="10">
        <v>42780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4200</v>
      </c>
      <c r="N13" s="3">
        <f t="shared" si="1"/>
        <v>0</v>
      </c>
      <c r="O13" s="2">
        <v>4588</v>
      </c>
      <c r="P13" s="75"/>
      <c r="Q13" s="69"/>
      <c r="R13" s="76"/>
      <c r="S13" s="125"/>
      <c r="T13" s="126"/>
      <c r="U13" s="74">
        <f t="shared" si="2"/>
        <v>0</v>
      </c>
    </row>
    <row r="14" spans="1:21" ht="12.75">
      <c r="A14" s="10">
        <v>42781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6900</v>
      </c>
      <c r="N14" s="3">
        <f t="shared" si="1"/>
        <v>0</v>
      </c>
      <c r="O14" s="2">
        <v>4588</v>
      </c>
      <c r="P14" s="75"/>
      <c r="Q14" s="69"/>
      <c r="R14" s="80"/>
      <c r="S14" s="125"/>
      <c r="T14" s="126"/>
      <c r="U14" s="74">
        <f t="shared" si="2"/>
        <v>0</v>
      </c>
    </row>
    <row r="15" spans="1:21" ht="12.75">
      <c r="A15" s="10">
        <v>42782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5800</v>
      </c>
      <c r="N15" s="3">
        <f>L15/M15</f>
        <v>0</v>
      </c>
      <c r="O15" s="2">
        <v>4588</v>
      </c>
      <c r="P15" s="75"/>
      <c r="Q15" s="69"/>
      <c r="R15" s="80"/>
      <c r="S15" s="125"/>
      <c r="T15" s="126"/>
      <c r="U15" s="74">
        <f t="shared" si="2"/>
        <v>0</v>
      </c>
    </row>
    <row r="16" spans="1:21" ht="12.75">
      <c r="A16" s="10">
        <v>42783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3600</v>
      </c>
      <c r="N16" s="3">
        <f t="shared" si="1"/>
        <v>0</v>
      </c>
      <c r="O16" s="2">
        <v>4588</v>
      </c>
      <c r="P16" s="75"/>
      <c r="Q16" s="69"/>
      <c r="R16" s="80"/>
      <c r="S16" s="125"/>
      <c r="T16" s="126"/>
      <c r="U16" s="74">
        <f t="shared" si="2"/>
        <v>0</v>
      </c>
    </row>
    <row r="17" spans="1:21" ht="12.75">
      <c r="A17" s="10">
        <v>42786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4588</v>
      </c>
      <c r="P17" s="75"/>
      <c r="Q17" s="69"/>
      <c r="R17" s="80"/>
      <c r="S17" s="125"/>
      <c r="T17" s="126"/>
      <c r="U17" s="74">
        <f t="shared" si="2"/>
        <v>0</v>
      </c>
    </row>
    <row r="18" spans="1:21" ht="12.75">
      <c r="A18" s="10">
        <v>42787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4200</v>
      </c>
      <c r="N18" s="3">
        <f>L18/M18</f>
        <v>0</v>
      </c>
      <c r="O18" s="2">
        <v>4588</v>
      </c>
      <c r="P18" s="75"/>
      <c r="Q18" s="69"/>
      <c r="R18" s="76"/>
      <c r="S18" s="125"/>
      <c r="T18" s="126"/>
      <c r="U18" s="74">
        <f t="shared" si="2"/>
        <v>0</v>
      </c>
    </row>
    <row r="19" spans="1:21" ht="12.75">
      <c r="A19" s="10">
        <v>42788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5600</v>
      </c>
      <c r="N19" s="3">
        <f t="shared" si="1"/>
        <v>0</v>
      </c>
      <c r="O19" s="2">
        <v>4588</v>
      </c>
      <c r="P19" s="75"/>
      <c r="Q19" s="69"/>
      <c r="R19" s="76"/>
      <c r="S19" s="125"/>
      <c r="T19" s="126"/>
      <c r="U19" s="74">
        <f t="shared" si="2"/>
        <v>0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5700</v>
      </c>
      <c r="N20" s="3">
        <f t="shared" si="1"/>
        <v>0</v>
      </c>
      <c r="O20" s="2">
        <v>4588</v>
      </c>
      <c r="P20" s="75"/>
      <c r="Q20" s="69"/>
      <c r="R20" s="76"/>
      <c r="S20" s="125"/>
      <c r="T20" s="126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4588</v>
      </c>
      <c r="P21" s="75"/>
      <c r="Q21" s="69"/>
      <c r="R21" s="76"/>
      <c r="S21" s="125"/>
      <c r="T21" s="126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11000</v>
      </c>
      <c r="N22" s="3">
        <f t="shared" si="1"/>
        <v>0</v>
      </c>
      <c r="O22" s="2">
        <v>4588</v>
      </c>
      <c r="P22" s="75"/>
      <c r="Q22" s="69"/>
      <c r="R22" s="76"/>
      <c r="S22" s="125"/>
      <c r="T22" s="126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4588</v>
      </c>
      <c r="P23" s="105"/>
      <c r="Q23" s="106"/>
      <c r="R23" s="107"/>
      <c r="S23" s="143"/>
      <c r="T23" s="144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15075.479999999998</v>
      </c>
      <c r="C24" s="92">
        <f t="shared" si="3"/>
        <v>50.099999999999994</v>
      </c>
      <c r="D24" s="92">
        <f t="shared" si="3"/>
        <v>97.74</v>
      </c>
      <c r="E24" s="92">
        <f t="shared" si="3"/>
        <v>724.96</v>
      </c>
      <c r="F24" s="92">
        <f t="shared" si="3"/>
        <v>7959.79</v>
      </c>
      <c r="G24" s="92">
        <f t="shared" si="3"/>
        <v>333.86</v>
      </c>
      <c r="H24" s="92">
        <f t="shared" si="3"/>
        <v>171.05</v>
      </c>
      <c r="I24" s="92">
        <f t="shared" si="3"/>
        <v>478.4</v>
      </c>
      <c r="J24" s="92">
        <f t="shared" si="3"/>
        <v>2116.3</v>
      </c>
      <c r="K24" s="91">
        <f t="shared" si="3"/>
        <v>520.5299999999995</v>
      </c>
      <c r="L24" s="91">
        <f t="shared" si="3"/>
        <v>27528.21</v>
      </c>
      <c r="M24" s="91">
        <f t="shared" si="3"/>
        <v>102100</v>
      </c>
      <c r="N24" s="93">
        <f>L24/M24</f>
        <v>0.26962007835455437</v>
      </c>
      <c r="O24" s="2"/>
      <c r="P24" s="82">
        <f>SUM(P4:P23)</f>
        <v>9.8</v>
      </c>
      <c r="Q24" s="82">
        <f>SUM(Q4:Q23)</f>
        <v>0</v>
      </c>
      <c r="R24" s="82">
        <f>SUM(R4:R23)</f>
        <v>227.2</v>
      </c>
      <c r="S24" s="131">
        <f>SUM(S4:S23)</f>
        <v>1</v>
      </c>
      <c r="T24" s="132"/>
      <c r="U24" s="82">
        <f>P24+Q24+S24+R24+T24</f>
        <v>238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33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 t="s">
        <v>29</v>
      </c>
      <c r="Q28" s="133"/>
      <c r="R28" s="133"/>
      <c r="S28" s="13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>
        <v>42775</v>
      </c>
      <c r="Q29" s="137">
        <v>0.0066</v>
      </c>
      <c r="R29" s="137"/>
      <c r="S29" s="13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5"/>
      <c r="Q30" s="137"/>
      <c r="R30" s="137"/>
      <c r="S30" s="13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8" t="s">
        <v>45</v>
      </c>
      <c r="R32" s="13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0" t="s">
        <v>40</v>
      </c>
      <c r="R33" s="14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9" t="s">
        <v>30</v>
      </c>
      <c r="Q37" s="129"/>
      <c r="R37" s="129"/>
      <c r="S37" s="12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 t="s">
        <v>31</v>
      </c>
      <c r="Q38" s="130"/>
      <c r="R38" s="130"/>
      <c r="S38" s="130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>
        <v>42775</v>
      </c>
      <c r="Q39" s="136">
        <v>114376.94297999999</v>
      </c>
      <c r="R39" s="136"/>
      <c r="S39" s="13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/>
      <c r="Q40" s="136"/>
      <c r="R40" s="136"/>
      <c r="S40" s="13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50" sqref="B50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2" t="s">
        <v>77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  <c r="M26" s="153"/>
      <c r="N26" s="153"/>
    </row>
    <row r="27" spans="1:16" ht="54" customHeight="1">
      <c r="A27" s="145" t="s">
        <v>32</v>
      </c>
      <c r="B27" s="154" t="s">
        <v>43</v>
      </c>
      <c r="C27" s="154"/>
      <c r="D27" s="147" t="s">
        <v>49</v>
      </c>
      <c r="E27" s="148"/>
      <c r="F27" s="149" t="s">
        <v>44</v>
      </c>
      <c r="G27" s="150"/>
      <c r="H27" s="151" t="s">
        <v>52</v>
      </c>
      <c r="I27" s="147"/>
      <c r="J27" s="162"/>
      <c r="K27" s="163"/>
      <c r="L27" s="159" t="s">
        <v>36</v>
      </c>
      <c r="M27" s="160"/>
      <c r="N27" s="161"/>
      <c r="O27" s="155" t="s">
        <v>78</v>
      </c>
      <c r="P27" s="156"/>
    </row>
    <row r="28" spans="1:16" ht="30.75" customHeight="1">
      <c r="A28" s="146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50"/>
      <c r="P28" s="147"/>
    </row>
    <row r="29" spans="1:16" ht="23.25" customHeight="1" thickBot="1">
      <c r="A29" s="44">
        <f>лютий!Q39</f>
        <v>114376.94297999999</v>
      </c>
      <c r="B29" s="49">
        <v>1230</v>
      </c>
      <c r="C29" s="49">
        <v>11.69</v>
      </c>
      <c r="D29" s="49">
        <v>0</v>
      </c>
      <c r="E29" s="49">
        <v>0.05</v>
      </c>
      <c r="F29" s="49">
        <v>800</v>
      </c>
      <c r="G29" s="49">
        <v>317.33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331.07</v>
      </c>
      <c r="N29" s="51">
        <f>M29-L29</f>
        <v>-1700.93</v>
      </c>
      <c r="O29" s="157">
        <f>лютий!Q29</f>
        <v>0.0066</v>
      </c>
      <c r="P29" s="158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'[2]лютий'!$E$9</f>
        <v>102200</v>
      </c>
      <c r="C48" s="32">
        <f>'[2]лютий'!$F$9</f>
        <v>62000.4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'[2]лютий'!$E$26</f>
        <v>27655</v>
      </c>
      <c r="C49" s="32">
        <f>'[2]лютий'!$F$26</f>
        <v>13373.49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28609.46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3917.3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9801.77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4331.150000000007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125313.24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11.69</v>
      </c>
    </row>
    <row r="59" spans="1:3" ht="25.5">
      <c r="A59" s="83" t="s">
        <v>54</v>
      </c>
      <c r="B59" s="9">
        <f>D29</f>
        <v>0</v>
      </c>
      <c r="C59" s="9">
        <f>E29</f>
        <v>0.05</v>
      </c>
    </row>
    <row r="60" spans="1:3" ht="12.75">
      <c r="A60" s="83" t="s">
        <v>55</v>
      </c>
      <c r="B60" s="9">
        <f>F29</f>
        <v>800</v>
      </c>
      <c r="C60" s="9">
        <f>G29</f>
        <v>317.33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79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2017-02-09T12:27:03Z</dcterms:modified>
  <cp:category/>
  <cp:version/>
  <cp:contentType/>
  <cp:contentStatus/>
</cp:coreProperties>
</file>